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0005" windowHeight="62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<sst xmlns="http://schemas.openxmlformats.org/spreadsheetml/2006/main" count="131" uniqueCount="113">
  <si>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</si>
  <si>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</si>
  <si>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</si>
  <si>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</si>
  <si>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</si>
  <si>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</si>
  <si>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</si>
  <si>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</si>
  <si>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</si>
  <si>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</si>
  <si>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</si>
  <si>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</si>
  <si>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</si>
  <si>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</si>
  <si>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</si>
  <si>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</si>
  <si>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</si>
  <si>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</si>
  <si>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</si>
  <si>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</si>
  <si>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</si>
  <si>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</si>
  <si>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</si>
  <si>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</si>
  <si>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</si>
  <si>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</si>
  <si>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</si>
  <si>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</si>
  <si>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</si>
  <si>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</si>
  <si>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</si>
  <si>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</si>
  <si>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</si>
  <si>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</si>
  <si>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</si>
  <si>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</si>
  <si>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</si>
  <si>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</si>
  <si>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</si>
  <si>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</si>
  <si>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</si>
  <si>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</si>
  <si>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</si>
  <si>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</si>
  <si>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</si>
  <si>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</si>
  <si>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</si>
  <si>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</si>
  <si>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</si>
  <si>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</si>
  <si>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</si>
  <si>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</si>
  <si>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</si>
  <si>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</si>
  <si>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</si>
  <si>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</si>
  <si>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</si>
  <si>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</si>
  <si>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</si>
  <si>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</si>
  <si>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</si>
  <si>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</si>
  <si>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</si>
  <si>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</si>
  <si>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</si>
  <si>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</si>
  <si>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</si>
  <si>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</si>
  <si>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</si>
  <si>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</si>
  <si>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</si>
  <si>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</si>
  <si>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</si>
  <si>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</si>
  <si>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</si>
  <si>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</si>
  <si>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</si>
  <si>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</si>
  <si>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</si>
  <si>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</si>
  <si>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</si>
  <si>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</si>
  <si>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</si>
  <si>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</si>
  <si>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</si>
  <si>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</si>
  <si>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</si>
  <si>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</si>
  <si>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</si>
  <si>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</si>
  <si>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</si>
  <si>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</si>
  <si>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</si>
  <si>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</si>
  <si>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</si>
  <si>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</si>
  <si>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</si>
  <si>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</si>
  <si>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</si>
  <si>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</si>
  <si>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</si>
  <si>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</si>
  <si>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</si>
  <si>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</si>
  <si>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</si>
  <si>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</si>
  <si>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</si>
  <si>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</si>
  <si>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</si>
  <si>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</si>
  <si>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по состоянию на 01.03. 2022 г.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</si>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</sst>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="125" zoomScaleNormal="125" zoomScalePageLayoutView="0" workbookViewId="0" topLeftCell="B4">
      <selection activeCell="B27" sqref="B2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110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12892954.68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-101377045.32</v>
      </c>
      <c r="W7" s="17">
        <f>R7/J7</f>
        <v>0.11282886741927015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237394.62</v>
      </c>
      <c r="S8" s="26"/>
      <c r="T8" s="26"/>
      <c r="U8" s="26"/>
      <c r="V8" s="32">
        <f>R8-J8</f>
        <v>-2273605.38</v>
      </c>
      <c r="W8" s="33">
        <f>R8/J8</f>
        <v>0.09454186379928316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1100337.84</v>
      </c>
      <c r="S9" s="26"/>
      <c r="T9" s="26"/>
      <c r="U9" s="26"/>
      <c r="V9" s="32">
        <f>R9-J9</f>
        <v>-11692662.16</v>
      </c>
      <c r="W9" s="33">
        <f>R9/J9</f>
        <v>0.08601093097787853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-68980.44</v>
      </c>
      <c r="S10" s="6">
        <v>0</v>
      </c>
      <c r="T10" s="6">
        <v>416543.27</v>
      </c>
      <c r="U10" s="6">
        <v>416543.27</v>
      </c>
      <c r="V10" s="6">
        <f t="shared" si="0"/>
        <v>-68980.44</v>
      </c>
      <c r="W10" s="11" t="e">
        <f aca="true" t="shared" si="1" ref="W10:W49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15583.64</v>
      </c>
      <c r="S11" s="6">
        <v>0</v>
      </c>
      <c r="T11" s="6">
        <v>1838.77</v>
      </c>
      <c r="U11" s="6">
        <v>1838.77</v>
      </c>
      <c r="V11" s="6">
        <f t="shared" si="0"/>
        <v>-2416.3600000000006</v>
      </c>
      <c r="W11" s="11">
        <f t="shared" si="1"/>
        <v>0.8657577777777777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130630.33</v>
      </c>
      <c r="S12" s="6"/>
      <c r="T12" s="6"/>
      <c r="U12" s="6"/>
      <c r="V12" s="6">
        <f t="shared" si="0"/>
        <v>-1105369.67</v>
      </c>
      <c r="W12" s="11">
        <f t="shared" si="1"/>
        <v>0.10568796925566343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189519</v>
      </c>
      <c r="S13" s="6">
        <v>0</v>
      </c>
      <c r="T13" s="6">
        <v>25849.3</v>
      </c>
      <c r="U13" s="6">
        <v>25849.3</v>
      </c>
      <c r="V13" s="6">
        <f t="shared" si="0"/>
        <v>-1501481</v>
      </c>
      <c r="W13" s="11">
        <f t="shared" si="1"/>
        <v>0.11207510348905973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122693.61</v>
      </c>
      <c r="S14" s="6"/>
      <c r="T14" s="6"/>
      <c r="U14" s="6"/>
      <c r="V14" s="6">
        <f t="shared" si="0"/>
        <v>-2198306.39</v>
      </c>
      <c r="W14" s="11">
        <f t="shared" si="1"/>
        <v>0.05286239121068505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 t="shared" si="0"/>
        <v>-135000</v>
      </c>
      <c r="W15" s="11">
        <f t="shared" si="1"/>
        <v>0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5115</v>
      </c>
      <c r="S16" s="6"/>
      <c r="T16" s="6"/>
      <c r="U16" s="6"/>
      <c r="V16" s="6">
        <f t="shared" si="0"/>
        <v>-13885</v>
      </c>
      <c r="W16" s="11">
        <f t="shared" si="1"/>
        <v>0.26921052631578946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1473.74</v>
      </c>
      <c r="S17" s="6">
        <v>0</v>
      </c>
      <c r="T17" s="6">
        <v>190.8</v>
      </c>
      <c r="U17" s="6">
        <v>190.8</v>
      </c>
      <c r="V17" s="6">
        <f t="shared" si="0"/>
        <v>-2526.26</v>
      </c>
      <c r="W17" s="11">
        <f t="shared" si="1"/>
        <v>0.368435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12418000</v>
      </c>
      <c r="K18" s="6"/>
      <c r="L18" s="6"/>
      <c r="M18" s="6"/>
      <c r="N18" s="6"/>
      <c r="O18" s="6"/>
      <c r="P18" s="6"/>
      <c r="Q18" s="6"/>
      <c r="R18" s="6">
        <v>2163040.31</v>
      </c>
      <c r="S18" s="6">
        <v>0</v>
      </c>
      <c r="T18" s="6">
        <v>276277.02</v>
      </c>
      <c r="U18" s="6">
        <v>276277.02</v>
      </c>
      <c r="V18" s="6">
        <f t="shared" si="0"/>
        <v>-10254959.69</v>
      </c>
      <c r="W18" s="11">
        <f t="shared" si="1"/>
        <v>0.17418588420035433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88000</v>
      </c>
      <c r="K19" s="6"/>
      <c r="L19" s="6"/>
      <c r="M19" s="6"/>
      <c r="N19" s="6"/>
      <c r="O19" s="6"/>
      <c r="P19" s="6"/>
      <c r="Q19" s="6"/>
      <c r="R19" s="6">
        <v>55068.6</v>
      </c>
      <c r="S19" s="6"/>
      <c r="T19" s="6"/>
      <c r="U19" s="6"/>
      <c r="V19" s="6">
        <f aca="true" t="shared" si="2" ref="V19:V29">R19-J19</f>
        <v>-32931.4</v>
      </c>
      <c r="W19" s="11">
        <f aca="true" t="shared" si="3" ref="W19:W29">R19/J19</f>
        <v>0.6257795454545454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91065.86</v>
      </c>
      <c r="S20" s="6"/>
      <c r="T20" s="6"/>
      <c r="U20" s="6"/>
      <c r="V20" s="6">
        <f t="shared" si="2"/>
        <v>-70934.14</v>
      </c>
      <c r="W20" s="11">
        <f t="shared" si="3"/>
        <v>0.562134938271605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2"/>
        <v>-76000</v>
      </c>
      <c r="W21" s="11">
        <f t="shared" si="3"/>
        <v>0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2458.01</v>
      </c>
      <c r="S22" s="6"/>
      <c r="T22" s="6"/>
      <c r="U22" s="6"/>
      <c r="V22" s="6">
        <f t="shared" si="2"/>
        <v>2458.01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15004.98</v>
      </c>
      <c r="S23" s="6"/>
      <c r="T23" s="6"/>
      <c r="U23" s="6"/>
      <c r="V23" s="6">
        <f t="shared" si="2"/>
        <v>5004.98</v>
      </c>
      <c r="W23" s="11">
        <f t="shared" si="3"/>
        <v>1.5004979999999999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-6000</v>
      </c>
      <c r="W24" s="11">
        <f t="shared" si="3"/>
        <v>0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-58000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2"/>
        <v>-15000</v>
      </c>
      <c r="W26" s="11">
        <f t="shared" si="3"/>
        <v>0</v>
      </c>
      <c r="X26" s="6"/>
      <c r="Y26" s="7"/>
    </row>
    <row r="27" spans="1:25" ht="132.75" customHeight="1">
      <c r="A27" s="3"/>
      <c r="B27" s="4" t="s">
        <v>112</v>
      </c>
      <c r="C27" s="31" t="s">
        <v>111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500</v>
      </c>
      <c r="S27" s="6"/>
      <c r="T27" s="6"/>
      <c r="U27" s="6"/>
      <c r="V27" s="6">
        <f t="shared" si="2"/>
        <v>500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2"/>
        <v>-3000</v>
      </c>
      <c r="W28" s="11">
        <f t="shared" si="3"/>
        <v>0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7205.81</v>
      </c>
      <c r="S29" s="6"/>
      <c r="T29" s="6"/>
      <c r="U29" s="6"/>
      <c r="V29" s="6">
        <f t="shared" si="2"/>
        <v>5205.81</v>
      </c>
      <c r="W29" s="11">
        <f t="shared" si="3"/>
        <v>3.6029050000000002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9150.82</v>
      </c>
      <c r="S30" s="6">
        <v>0</v>
      </c>
      <c r="T30" s="6">
        <v>300</v>
      </c>
      <c r="U30" s="6">
        <v>300</v>
      </c>
      <c r="V30" s="6">
        <f t="shared" si="0"/>
        <v>-20849.18</v>
      </c>
      <c r="W30" s="11">
        <f t="shared" si="1"/>
        <v>0.3050273333333333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3170.63</v>
      </c>
      <c r="S33" s="6"/>
      <c r="T33" s="6"/>
      <c r="U33" s="6"/>
      <c r="V33" s="6">
        <f t="shared" si="0"/>
        <v>-124829.37</v>
      </c>
      <c r="W33" s="11">
        <f t="shared" si="1"/>
        <v>0.024770546875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38421.9</v>
      </c>
      <c r="S34" s="6"/>
      <c r="T34" s="6"/>
      <c r="U34" s="6"/>
      <c r="V34" s="6">
        <f t="shared" si="0"/>
        <v>38421.9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148111000</v>
      </c>
      <c r="K35" s="15"/>
      <c r="L35" s="15"/>
      <c r="M35" s="15"/>
      <c r="N35" s="15"/>
      <c r="O35" s="15"/>
      <c r="P35" s="15"/>
      <c r="Q35" s="15"/>
      <c r="R35" s="15">
        <f>SUM(R7:R34)</f>
        <v>17011808.939999998</v>
      </c>
      <c r="S35" s="15"/>
      <c r="T35" s="15"/>
      <c r="U35" s="15"/>
      <c r="V35" s="15">
        <f t="shared" si="0"/>
        <v>-131099191.06</v>
      </c>
      <c r="W35" s="16">
        <f>R35/J35</f>
        <v>0.11485851111666248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50274000</v>
      </c>
      <c r="S36" s="6">
        <v>2415000</v>
      </c>
      <c r="T36" s="6">
        <v>20859000</v>
      </c>
      <c r="U36" s="6">
        <v>18444000</v>
      </c>
      <c r="V36" s="6">
        <f t="shared" si="0"/>
        <v>-251370000</v>
      </c>
      <c r="W36" s="11">
        <f t="shared" si="1"/>
        <v>0.16666666666666666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28890000</v>
      </c>
      <c r="S37" s="6"/>
      <c r="T37" s="6"/>
      <c r="U37" s="6"/>
      <c r="V37" s="6">
        <f t="shared" si="0"/>
        <v>-144451000</v>
      </c>
      <c r="W37" s="11">
        <f t="shared" si="1"/>
        <v>0.16666570517073284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-1125130.56</v>
      </c>
      <c r="W38" s="11">
        <f t="shared" si="1"/>
        <v>0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3583300</v>
      </c>
      <c r="S40" s="6">
        <v>0</v>
      </c>
      <c r="T40" s="6">
        <v>852216</v>
      </c>
      <c r="U40" s="6">
        <v>852216</v>
      </c>
      <c r="V40" s="6">
        <f t="shared" si="0"/>
        <v>-15797300</v>
      </c>
      <c r="W40" s="11">
        <f t="shared" si="1"/>
        <v>0.18489107664365395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1493583.34</v>
      </c>
      <c r="S41" s="6"/>
      <c r="T41" s="6"/>
      <c r="U41" s="6"/>
      <c r="V41" s="6">
        <f t="shared" si="0"/>
        <v>-7415216.66</v>
      </c>
      <c r="W41" s="11">
        <f t="shared" si="1"/>
        <v>0.16765258396192528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88797400</v>
      </c>
      <c r="K42" s="6"/>
      <c r="L42" s="6"/>
      <c r="M42" s="6"/>
      <c r="N42" s="6"/>
      <c r="O42" s="6"/>
      <c r="P42" s="6"/>
      <c r="Q42" s="6"/>
      <c r="R42" s="6">
        <v>15534400</v>
      </c>
      <c r="S42" s="6"/>
      <c r="T42" s="6"/>
      <c r="U42" s="6"/>
      <c r="V42" s="6">
        <f t="shared" si="0"/>
        <v>-73263000</v>
      </c>
      <c r="W42" s="11">
        <f t="shared" si="1"/>
        <v>0.17494205911434343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1083227.94</v>
      </c>
      <c r="S43" s="6"/>
      <c r="T43" s="6"/>
      <c r="U43" s="6"/>
      <c r="V43" s="6">
        <f t="shared" si="0"/>
        <v>-5377872.0600000005</v>
      </c>
      <c r="W43" s="11">
        <f t="shared" si="1"/>
        <v>0.16765379579328596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346.83</v>
      </c>
      <c r="S44" s="6"/>
      <c r="T44" s="6"/>
      <c r="U44" s="6"/>
      <c r="V44" s="6">
        <f t="shared" si="0"/>
        <v>-853.1700000000001</v>
      </c>
      <c r="W44" s="11">
        <f t="shared" si="1"/>
        <v>0.289025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38421000</v>
      </c>
      <c r="S45" s="6"/>
      <c r="T45" s="6"/>
      <c r="U45" s="6"/>
      <c r="V45" s="6">
        <f t="shared" si="0"/>
        <v>-205731400</v>
      </c>
      <c r="W45" s="11">
        <f t="shared" si="1"/>
        <v>0.15736482623148493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525000</v>
      </c>
      <c r="S46" s="6"/>
      <c r="T46" s="6"/>
      <c r="U46" s="6"/>
      <c r="V46" s="6">
        <f t="shared" si="0"/>
        <v>-2275000</v>
      </c>
      <c r="W46" s="11">
        <f t="shared" si="1"/>
        <v>0.1875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1397120.37</v>
      </c>
      <c r="S47" s="6"/>
      <c r="T47" s="6"/>
      <c r="U47" s="6"/>
      <c r="V47" s="6">
        <f t="shared" si="0"/>
        <v>-11629879.629999999</v>
      </c>
      <c r="W47" s="11">
        <f t="shared" si="1"/>
        <v>0.10724805173869656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9665400</v>
      </c>
      <c r="K48" s="6"/>
      <c r="L48" s="6"/>
      <c r="M48" s="6"/>
      <c r="N48" s="6"/>
      <c r="O48" s="6"/>
      <c r="P48" s="6"/>
      <c r="Q48" s="6"/>
      <c r="R48" s="6">
        <v>1546271.01</v>
      </c>
      <c r="S48" s="6"/>
      <c r="T48" s="6"/>
      <c r="U48" s="6"/>
      <c r="V48" s="6">
        <f t="shared" si="0"/>
        <v>-8119128.99</v>
      </c>
      <c r="W48" s="11">
        <f t="shared" si="1"/>
        <v>0.15998003290086288</v>
      </c>
      <c r="X48" s="6"/>
      <c r="Y48" s="7"/>
    </row>
    <row r="49" spans="1:25" ht="51">
      <c r="A49" s="20"/>
      <c r="B49" s="4" t="s">
        <v>52</v>
      </c>
      <c r="C49" s="3" t="s">
        <v>69</v>
      </c>
      <c r="D49" s="3"/>
      <c r="E49" s="5"/>
      <c r="F49" s="3"/>
      <c r="G49" s="3"/>
      <c r="H49" s="6"/>
      <c r="I49" s="6"/>
      <c r="J49" s="21">
        <v>-7380281.13</v>
      </c>
      <c r="K49" s="6"/>
      <c r="L49" s="6"/>
      <c r="M49" s="6"/>
      <c r="N49" s="6"/>
      <c r="O49" s="6"/>
      <c r="P49" s="6"/>
      <c r="Q49" s="6"/>
      <c r="R49" s="6">
        <v>-7380281.13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47" t="s">
        <v>59</v>
      </c>
      <c r="B50" s="48"/>
      <c r="C50" s="48"/>
      <c r="D50" s="48"/>
      <c r="E50" s="48"/>
      <c r="F50" s="48"/>
      <c r="G50" s="49"/>
      <c r="H50" s="8">
        <v>69440000</v>
      </c>
      <c r="I50" s="8">
        <v>0</v>
      </c>
      <c r="J50" s="8">
        <f>SUM(J35:J49)</f>
        <v>1010189049.43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SUM(R35:R49)</f>
        <v>152534077.3</v>
      </c>
      <c r="S50" s="8">
        <v>6381000</v>
      </c>
      <c r="T50" s="8">
        <v>46581429.77</v>
      </c>
      <c r="U50" s="8">
        <v>40200429.77</v>
      </c>
      <c r="V50" s="8">
        <f t="shared" si="0"/>
        <v>-857654972.1299999</v>
      </c>
      <c r="W50" s="9">
        <f>R50/J50</f>
        <v>0.150995575913308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22.5" customHeight="1">
      <c r="B52" s="34" t="s">
        <v>104</v>
      </c>
      <c r="C52" s="35"/>
      <c r="R52" s="34"/>
      <c r="S52" s="34"/>
      <c r="T52" s="34"/>
      <c r="U52" s="34"/>
      <c r="V52" s="34" t="s">
        <v>105</v>
      </c>
      <c r="W52" s="34"/>
    </row>
    <row r="53" ht="12.75">
      <c r="B53" s="34"/>
    </row>
  </sheetData>
  <sheetProtection/>
  <mergeCells count="22">
    <mergeCell ref="A50:G50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2022-03-03T11:18:59Z</dcterms:modified>
  <cp:category/>
  <cp:version/>
  <cp:contentType/>
  <cp:contentStatus/>
</cp:coreProperties>
</file>